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O-DIRITTO-ANNUALE\2024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7" i="1" s="1"/>
  <c r="B6" i="1"/>
  <c r="B14" i="1" s="1"/>
  <c r="B10" i="1" l="1"/>
  <c r="B15" i="1" l="1"/>
  <c r="B18" i="1"/>
  <c r="B34" i="1"/>
  <c r="B29" i="1"/>
  <c r="B23" i="1"/>
  <c r="B12" i="1"/>
  <c r="B25" i="1"/>
  <c r="B26" i="1" s="1"/>
  <c r="B31" i="1"/>
  <c r="B32" i="1" s="1"/>
  <c r="B36" i="1" l="1"/>
  <c r="B20" i="1"/>
  <c r="B35" i="1" s="1"/>
  <c r="B37" i="1" l="1"/>
</calcChain>
</file>

<file path=xl/sharedStrings.xml><?xml version="1.0" encoding="utf-8"?>
<sst xmlns="http://schemas.openxmlformats.org/spreadsheetml/2006/main" count="34" uniqueCount="26">
  <si>
    <t xml:space="preserve">inserire nella cella a fianco giorno iniziale (gg/mm/aa) 
la data di presentazione della domanda + 30 giorni </t>
  </si>
  <si>
    <t>inserire nella cella a fianco importo tributo (COD. 3850)</t>
  </si>
  <si>
    <t>importo dovuto (COD. 3850)</t>
  </si>
  <si>
    <t>interesse legale</t>
  </si>
  <si>
    <t>gg. di ritardo</t>
  </si>
  <si>
    <t>(3,75% fino ai 30 giorni di ritardo)</t>
  </si>
  <si>
    <t>importo dovuto</t>
  </si>
  <si>
    <t>percentuale</t>
  </si>
  <si>
    <t>Totale sanzione (COD. 3852)</t>
  </si>
  <si>
    <t>CALCOLO SANZIONE RAVVEDIMENTO LUNGO</t>
  </si>
  <si>
    <t xml:space="preserve"> (6% oltre i 30 giorni di ritardo)</t>
  </si>
  <si>
    <t>Dati da riportare nel modello F24 - sezione IMU e altri tributi locali</t>
  </si>
  <si>
    <t>TOTALE</t>
  </si>
  <si>
    <t>Inserire i dati dove richiesto</t>
  </si>
  <si>
    <r>
      <t xml:space="preserve">inserire nella cella a fianco giorno finale (gg/mm/aa) (data di invio del modello F24)
</t>
    </r>
    <r>
      <rPr>
        <sz val="10"/>
        <rFont val="Arial"/>
        <family val="2"/>
      </rPr>
      <t>(termine ultimo: un anno dalla scadenza ordinaria)</t>
    </r>
  </si>
  <si>
    <t xml:space="preserve">CALCOLO SANZIONE RAVVEDIMENTO BREVE </t>
  </si>
  <si>
    <t>COD. 3850 Compensabile</t>
  </si>
  <si>
    <t>COD. 3851 Non compensabile</t>
  </si>
  <si>
    <t>COD. 3852 Non compensabile</t>
  </si>
  <si>
    <t>giorni al tasso legale 5%</t>
  </si>
  <si>
    <t>interessi</t>
  </si>
  <si>
    <t>numero totale giorni di ritardo</t>
  </si>
  <si>
    <t>CALCOLO DI RAVVEDIMENTO OPEROSO DEL DIRITTO ANNUALE 2023</t>
  </si>
  <si>
    <t>NUOVE ISCRIZIONI ANNO 2023</t>
  </si>
  <si>
    <t>giorni al tasso legale 2,5%</t>
  </si>
  <si>
    <t>Totale interessi (COD. 3851) del 5% annuo  dal 1 gennaio 2023 come da Decreto del Ministro dell'Economia e delle Finanze 13/12/2022 e del 2,5% annuo dal 1 gennaio 2024 come da Decreto Ministeriale del 29/11/2023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</si>
</sst>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u/>
      <sz val="10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Fill="1"/>
    <xf numFmtId="1" fontId="3" fillId="0" borderId="2" xfId="0" applyNumberFormat="1" applyFont="1" applyFill="1" applyBorder="1" applyAlignment="1" applyProtection="1">
      <alignment vertical="center"/>
      <protection hidden="1"/>
    </xf>
    <xf numFmtId="0" fontId="4" fillId="2" borderId="1" xfId="0" applyFont="1" applyFill="1" applyBorder="1" applyProtection="1">
      <protection hidden="1"/>
    </xf>
    <xf numFmtId="14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wrapText="1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4" fontId="3" fillId="0" borderId="5" xfId="0" applyNumberFormat="1" applyFont="1" applyBorder="1" applyProtection="1">
      <protection hidden="1"/>
    </xf>
    <xf numFmtId="4" fontId="0" fillId="2" borderId="7" xfId="0" applyNumberForma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10" fontId="0" fillId="2" borderId="4" xfId="0" applyNumberFormat="1" applyFill="1" applyBorder="1" applyProtection="1">
      <protection hidden="1"/>
    </xf>
    <xf numFmtId="4" fontId="0" fillId="2" borderId="1" xfId="0" applyNumberFormat="1" applyFill="1" applyBorder="1" applyProtection="1">
      <protection hidden="1"/>
    </xf>
    <xf numFmtId="9" fontId="0" fillId="2" borderId="4" xfId="0" applyNumberFormat="1" applyFill="1" applyBorder="1" applyProtection="1">
      <protection hidden="1"/>
    </xf>
    <xf numFmtId="4" fontId="0" fillId="2" borderId="9" xfId="0" applyNumberFormat="1" applyFill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3" fontId="0" fillId="2" borderId="9" xfId="0" applyNumberFormat="1" applyFill="1" applyBorder="1" applyProtection="1">
      <protection hidden="1"/>
    </xf>
    <xf numFmtId="4" fontId="0" fillId="2" borderId="10" xfId="0" applyNumberForma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12" xfId="0" applyFont="1" applyFill="1" applyBorder="1" applyProtection="1">
      <protection hidden="1"/>
    </xf>
    <xf numFmtId="0" fontId="4" fillId="0" borderId="11" xfId="0" applyFont="1" applyBorder="1" applyAlignment="1" applyProtection="1">
      <alignment wrapText="1"/>
    </xf>
    <xf numFmtId="4" fontId="3" fillId="2" borderId="12" xfId="0" applyNumberFormat="1" applyFont="1" applyFill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14" xfId="0" applyNumberFormat="1" applyFont="1" applyFill="1" applyBorder="1" applyProtection="1">
      <protection hidden="1"/>
    </xf>
    <xf numFmtId="2" fontId="3" fillId="0" borderId="16" xfId="0" applyNumberFormat="1" applyFont="1" applyFill="1" applyBorder="1" applyProtection="1">
      <protection hidden="1"/>
    </xf>
    <xf numFmtId="0" fontId="5" fillId="0" borderId="17" xfId="0" applyFont="1" applyFill="1" applyBorder="1" applyProtection="1">
      <protection hidden="1"/>
    </xf>
    <xf numFmtId="1" fontId="5" fillId="0" borderId="2" xfId="0" applyNumberFormat="1" applyFont="1" applyFill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wrapText="1"/>
    </xf>
    <xf numFmtId="14" fontId="3" fillId="0" borderId="20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14" fontId="5" fillId="0" borderId="4" xfId="0" applyNumberFormat="1" applyFont="1" applyFill="1" applyBorder="1" applyAlignment="1" applyProtection="1">
      <alignment vertical="center"/>
      <protection locked="0"/>
    </xf>
    <xf numFmtId="1" fontId="5" fillId="0" borderId="4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Protection="1">
      <protection hidden="1"/>
    </xf>
    <xf numFmtId="4" fontId="0" fillId="3" borderId="19" xfId="0" applyNumberFormat="1" applyFill="1" applyBorder="1" applyProtection="1">
      <protection hidden="1"/>
    </xf>
    <xf numFmtId="10" fontId="0" fillId="2" borderId="21" xfId="0" applyNumberFormat="1" applyFill="1" applyBorder="1" applyProtection="1">
      <protection hidden="1"/>
    </xf>
    <xf numFmtId="4" fontId="0" fillId="2" borderId="4" xfId="0" applyNumberFormat="1" applyFill="1" applyBorder="1" applyProtection="1">
      <protection hidden="1"/>
    </xf>
    <xf numFmtId="0" fontId="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left"/>
    </xf>
    <xf numFmtId="0" fontId="4" fillId="0" borderId="3" xfId="0" applyFont="1" applyBorder="1" applyProtection="1"/>
    <xf numFmtId="0" fontId="0" fillId="0" borderId="0" xfId="0" applyAlignment="1" applyProtection="1">
      <alignment horizontal="left"/>
    </xf>
    <xf numFmtId="0" fontId="3" fillId="0" borderId="18" xfId="0" applyFont="1" applyFill="1" applyBorder="1" applyAlignment="1" applyProtection="1">
      <alignment horizontal="left" wrapText="1"/>
    </xf>
    <xf numFmtId="0" fontId="3" fillId="0" borderId="1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zoomScaleNormal="100" workbookViewId="0">
      <selection activeCell="B32" sqref="B32"/>
    </sheetView>
  </sheetViews>
  <sheetFormatPr defaultRowHeight="15" x14ac:dyDescent="0.25"/>
  <cols>
    <col min="1" max="1" width="75.5703125" bestFit="1" customWidth="1"/>
    <col min="2" max="2" width="13.42578125" bestFit="1" customWidth="1"/>
  </cols>
  <sheetData>
    <row r="1" spans="1:2" ht="23.25" customHeight="1" x14ac:dyDescent="0.25">
      <c r="A1" s="6" t="s">
        <v>22</v>
      </c>
      <c r="B1" s="1"/>
    </row>
    <row r="2" spans="1:2" ht="23.25" customHeight="1" x14ac:dyDescent="0.25">
      <c r="A2" s="6" t="s">
        <v>13</v>
      </c>
    </row>
    <row r="3" spans="1:2" ht="26.25" customHeight="1" x14ac:dyDescent="0.25">
      <c r="A3" s="7" t="s">
        <v>23</v>
      </c>
      <c r="B3" s="2"/>
    </row>
    <row r="4" spans="1:2" ht="34.5" customHeight="1" x14ac:dyDescent="0.25">
      <c r="A4" s="8" t="s">
        <v>0</v>
      </c>
      <c r="B4" s="12">
        <v>44957</v>
      </c>
    </row>
    <row r="5" spans="1:2" hidden="1" x14ac:dyDescent="0.25">
      <c r="A5" s="36"/>
      <c r="B5" s="37">
        <v>45291</v>
      </c>
    </row>
    <row r="6" spans="1:2" hidden="1" x14ac:dyDescent="0.25">
      <c r="A6" s="36" t="s">
        <v>19</v>
      </c>
      <c r="B6" s="38">
        <f>SUM(B5-B4)</f>
        <v>334</v>
      </c>
    </row>
    <row r="7" spans="1:2" hidden="1" x14ac:dyDescent="0.25">
      <c r="A7" s="36"/>
      <c r="B7" s="37">
        <v>45291</v>
      </c>
    </row>
    <row r="8" spans="1:2" ht="39" x14ac:dyDescent="0.25">
      <c r="A8" s="34" t="s">
        <v>14</v>
      </c>
      <c r="B8" s="35">
        <v>45293</v>
      </c>
    </row>
    <row r="9" spans="1:2" hidden="1" x14ac:dyDescent="0.25">
      <c r="A9" s="36" t="s">
        <v>24</v>
      </c>
      <c r="B9" s="33">
        <f>SUM(B8-B7)</f>
        <v>2</v>
      </c>
    </row>
    <row r="10" spans="1:2" ht="23.25" customHeight="1" thickBot="1" x14ac:dyDescent="0.3">
      <c r="A10" s="9" t="s">
        <v>21</v>
      </c>
      <c r="B10" s="10">
        <f>IF((B8&gt;(B4+365)),"RAVVEDIMENTO SCADUTO",(B8-B4))</f>
        <v>336</v>
      </c>
    </row>
    <row r="11" spans="1:2" ht="28.5" customHeight="1" thickBot="1" x14ac:dyDescent="0.3">
      <c r="A11" s="13" t="s">
        <v>1</v>
      </c>
      <c r="B11" s="14">
        <v>53</v>
      </c>
    </row>
    <row r="12" spans="1:2" ht="21.75" hidden="1" customHeight="1" x14ac:dyDescent="0.25">
      <c r="A12" s="25" t="s">
        <v>2</v>
      </c>
      <c r="B12" s="21">
        <f>B11</f>
        <v>53</v>
      </c>
    </row>
    <row r="13" spans="1:2" ht="24" hidden="1" customHeight="1" x14ac:dyDescent="0.25">
      <c r="A13" s="17" t="s">
        <v>3</v>
      </c>
      <c r="B13" s="22">
        <v>0.05</v>
      </c>
    </row>
    <row r="14" spans="1:2" ht="22.5" hidden="1" customHeight="1" x14ac:dyDescent="0.25">
      <c r="A14" s="17" t="s">
        <v>4</v>
      </c>
      <c r="B14" s="23">
        <f>SUM(B6)</f>
        <v>334</v>
      </c>
    </row>
    <row r="15" spans="1:2" ht="24" hidden="1" customHeight="1" x14ac:dyDescent="0.25">
      <c r="A15" s="26" t="s">
        <v>20</v>
      </c>
      <c r="B15" s="42">
        <f>IF((B10&gt;(B4+365)),"RAVVEDIMENTO SCADUTO",(B12*B13*B14)/365)</f>
        <v>2.4249315068493154</v>
      </c>
    </row>
    <row r="16" spans="1:2" ht="24" hidden="1" customHeight="1" x14ac:dyDescent="0.25">
      <c r="A16" s="17" t="s">
        <v>3</v>
      </c>
      <c r="B16" s="41">
        <v>2.5000000000000001E-2</v>
      </c>
    </row>
    <row r="17" spans="1:2" ht="24" hidden="1" customHeight="1" x14ac:dyDescent="0.25">
      <c r="A17" s="17" t="s">
        <v>4</v>
      </c>
      <c r="B17" s="23">
        <f>SUM(B9)</f>
        <v>2</v>
      </c>
    </row>
    <row r="18" spans="1:2" ht="24" hidden="1" customHeight="1" thickBot="1" x14ac:dyDescent="0.3">
      <c r="A18" s="17" t="s">
        <v>20</v>
      </c>
      <c r="B18" s="24">
        <f>IF((B10&gt;(B4+365)),"RAVVEDIMENTO SCADUTO",(B12*B16*B17)/365)</f>
        <v>7.2602739726027408E-3</v>
      </c>
    </row>
    <row r="19" spans="1:2" ht="24" customHeight="1" thickBot="1" x14ac:dyDescent="0.3">
      <c r="A19" s="39"/>
      <c r="B19" s="40"/>
    </row>
    <row r="20" spans="1:2" ht="39.75" thickBot="1" x14ac:dyDescent="0.3">
      <c r="A20" s="27" t="s">
        <v>25</v>
      </c>
      <c r="B20" s="15">
        <f>IF((B10&gt;(B4+365)),"RAVVEDIMENTO SCADUTO",(B18+B15))</f>
        <v>2.4321917808219182</v>
      </c>
    </row>
    <row r="21" spans="1:2" ht="38.1" customHeight="1" x14ac:dyDescent="0.25">
      <c r="A21" s="43" t="s">
        <v>15</v>
      </c>
      <c r="B21" s="3"/>
    </row>
    <row r="22" spans="1:2" ht="18.75" customHeight="1" thickBot="1" x14ac:dyDescent="0.3">
      <c r="A22" s="44" t="s">
        <v>5</v>
      </c>
      <c r="B22" s="4"/>
    </row>
    <row r="23" spans="1:2" ht="19.5" hidden="1" customHeight="1" x14ac:dyDescent="0.25">
      <c r="A23" s="11" t="s">
        <v>6</v>
      </c>
      <c r="B23" s="16">
        <f>SUM(B11)</f>
        <v>53</v>
      </c>
    </row>
    <row r="24" spans="1:2" ht="22.5" hidden="1" customHeight="1" x14ac:dyDescent="0.25">
      <c r="A24" s="17" t="s">
        <v>7</v>
      </c>
      <c r="B24" s="18">
        <v>3.7499999999999999E-2</v>
      </c>
    </row>
    <row r="25" spans="1:2" ht="21" hidden="1" customHeight="1" thickBot="1" x14ac:dyDescent="0.3">
      <c r="A25" s="26" t="s">
        <v>8</v>
      </c>
      <c r="B25" s="28" t="str">
        <f>IF(B10&lt;31,SUM(B23*B24),"")</f>
        <v/>
      </c>
    </row>
    <row r="26" spans="1:2" ht="22.5" customHeight="1" thickBot="1" x14ac:dyDescent="0.3">
      <c r="A26" s="45" t="s">
        <v>8</v>
      </c>
      <c r="B26" s="29" t="str">
        <f>IF((B10&gt;(B4+365)),"RAVVEDIMENTO SCADUTO",B25)</f>
        <v/>
      </c>
    </row>
    <row r="27" spans="1:2" ht="38.1" customHeight="1" x14ac:dyDescent="0.25">
      <c r="A27" s="43" t="s">
        <v>9</v>
      </c>
      <c r="B27" s="3"/>
    </row>
    <row r="28" spans="1:2" ht="15.75" thickBot="1" x14ac:dyDescent="0.3">
      <c r="A28" s="46" t="s">
        <v>10</v>
      </c>
      <c r="B28" s="5"/>
    </row>
    <row r="29" spans="1:2" hidden="1" x14ac:dyDescent="0.25">
      <c r="A29" s="11" t="s">
        <v>6</v>
      </c>
      <c r="B29" s="19">
        <f>SUM(B11)</f>
        <v>53</v>
      </c>
    </row>
    <row r="30" spans="1:2" hidden="1" x14ac:dyDescent="0.25">
      <c r="A30" s="17" t="s">
        <v>7</v>
      </c>
      <c r="B30" s="20">
        <v>0.06</v>
      </c>
    </row>
    <row r="31" spans="1:2" ht="16.5" hidden="1" thickBot="1" x14ac:dyDescent="0.3">
      <c r="A31" s="26" t="s">
        <v>8</v>
      </c>
      <c r="B31" s="28">
        <f>IF(B10&gt;30,SUM(B29*B30),"")</f>
        <v>3.1799999999999997</v>
      </c>
    </row>
    <row r="32" spans="1:2" ht="20.25" customHeight="1" thickBot="1" x14ac:dyDescent="0.3">
      <c r="A32" s="45" t="s">
        <v>8</v>
      </c>
      <c r="B32" s="29">
        <f>IF((B10&gt;(B4+35)),"RAVVEDIMENTO SCADUTO",B31)</f>
        <v>3.1799999999999997</v>
      </c>
    </row>
    <row r="33" spans="1:2" ht="63" customHeight="1" x14ac:dyDescent="0.25">
      <c r="A33" s="47" t="s">
        <v>11</v>
      </c>
      <c r="B33" s="32"/>
    </row>
    <row r="34" spans="1:2" ht="20.25" customHeight="1" x14ac:dyDescent="0.25">
      <c r="A34" s="48" t="s">
        <v>16</v>
      </c>
      <c r="B34" s="30">
        <f>SUM(B11)</f>
        <v>53</v>
      </c>
    </row>
    <row r="35" spans="1:2" ht="19.5" customHeight="1" x14ac:dyDescent="0.25">
      <c r="A35" s="48" t="s">
        <v>17</v>
      </c>
      <c r="B35" s="30">
        <f>B20</f>
        <v>2.4321917808219182</v>
      </c>
    </row>
    <row r="36" spans="1:2" ht="22.5" customHeight="1" x14ac:dyDescent="0.25">
      <c r="A36" s="48" t="s">
        <v>18</v>
      </c>
      <c r="B36" s="30">
        <f>IF(B10&lt;=30,(B25),IF(B10&gt;30,(B32)))</f>
        <v>3.1799999999999997</v>
      </c>
    </row>
    <row r="37" spans="1:2" ht="24.75" customHeight="1" thickBot="1" x14ac:dyDescent="0.3">
      <c r="A37" s="49" t="s">
        <v>12</v>
      </c>
      <c r="B37" s="31">
        <f>SUM(B34:B36)</f>
        <v>58.612191780821917</v>
      </c>
    </row>
  </sheetData>
  <sheetProtection password="C396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Ravvedimento diritto 2023 nuove iscritte</dc:title>
  <dc:creator>Camera di commercio di Mantova</dc:creator>
  <cp:keywords>Ravvedimento diritto 2023 nuove iscritte</cp:keywords>
  <cp:lastModifiedBy>MODESTI FLAVIA</cp:lastModifiedBy>
  <dcterms:created xsi:type="dcterms:W3CDTF">2021-09-30T13:10:50Z</dcterms:created>
  <dcterms:modified xsi:type="dcterms:W3CDTF">2024-01-17T10:38:40Z</dcterms:modified>
</cp:coreProperties>
</file>